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1"/>
  </sheets>
  <definedNames>
    <definedName name="_xlnm.Print_Area" localSheetId="0">'1 13'!$A$1:$P$19</definedName>
  </definedNames>
  <calcPr/>
</workbook>
</file>

<file path=xl/sharedStrings.xml><?xml version="1.0" encoding="utf-8"?>
<sst xmlns="http://schemas.openxmlformats.org/spreadsheetml/2006/main" count="26" uniqueCount="26">
  <si>
    <t xml:space="preserve">Приложение </t>
  </si>
  <si>
    <t xml:space="preserve">
Расчет прогноза поступлений доходов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
  КБК  120 1 14 02022 02 0000 440
</t>
  </si>
  <si>
    <t xml:space="preserve">тыс. рублей</t>
  </si>
  <si>
    <t xml:space="preserve">2023 год</t>
  </si>
  <si>
    <t xml:space="preserve">факт 5 месяцев 2024 года</t>
  </si>
  <si>
    <t xml:space="preserve">факт 2024 год</t>
  </si>
  <si>
    <t xml:space="preserve">удельный вес (%)</t>
  </si>
  <si>
    <t xml:space="preserve">план 2025 год</t>
  </si>
  <si>
    <t xml:space="preserve">факт 5 месяцев 2025 год</t>
  </si>
  <si>
    <t xml:space="preserve">ожид.поступ 2025 год</t>
  </si>
  <si>
    <t xml:space="preserve">Темп роста (%)</t>
  </si>
  <si>
    <t xml:space="preserve">Среднее значение</t>
  </si>
  <si>
    <t xml:space="preserve">2026 год</t>
  </si>
  <si>
    <t xml:space="preserve">2027 год</t>
  </si>
  <si>
    <t xml:space="preserve">2028 год</t>
  </si>
  <si>
    <t xml:space="preserve">Наименование вида дохода</t>
  </si>
  <si>
    <t xml:space="preserve"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</t>
  </si>
  <si>
    <t xml:space="preserve">Доходы от реализации автотранспортных средств, переданных от государственных учреждений</t>
  </si>
  <si>
    <t>ИТОГО</t>
  </si>
  <si>
    <t xml:space="preserve">В прогноз бюджета,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</si>
  <si>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</si>
  <si>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</si>
  <si>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</si>
  <si>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</si>
  <si>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"16" июня 2025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</si>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</sst>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5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sz val="10.000000"/>
      <name val="Times New Roman"/>
    </font>
    <font>
      <b/>
      <sz val="10.000000"/>
      <name val="Times New Roman"/>
    </font>
    <font>
      <b/>
      <sz val="11.000000"/>
      <name val="Calibri"/>
      <scheme val="minor"/>
    </font>
    <font>
      <sz val="12.000000"/>
      <name val="Calibri"/>
      <scheme val="minor"/>
    </font>
    <font>
      <sz val="12.000000"/>
      <name val="Times New Roman"/>
    </font>
  </fonts>
  <fills count="12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44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3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4" borderId="2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</cellStyleXfs>
  <cellXfs count="45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10" fillId="0" borderId="9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0" fillId="0" borderId="10" numFmtId="0" xfId="0" applyFont="1" applyBorder="1" applyAlignment="1">
      <alignment horizontal="center" vertical="center" wrapText="1"/>
    </xf>
    <xf fontId="10" fillId="0" borderId="7" numFmtId="0" xfId="0" applyFont="1" applyBorder="1" applyAlignment="1">
      <alignment horizontal="center" vertical="center" wrapText="1"/>
    </xf>
    <xf fontId="11" fillId="0" borderId="1" numFmtId="0" xfId="0" applyFont="1" applyBorder="1" applyAlignment="1">
      <alignment wrapText="1"/>
    </xf>
    <xf fontId="10" fillId="0" borderId="1" numFmtId="160" xfId="0" applyNumberFormat="1" applyFont="1" applyBorder="1" applyAlignment="1">
      <alignment horizontal="right" wrapText="1"/>
    </xf>
    <xf fontId="10" fillId="0" borderId="1" numFmtId="160" xfId="0" applyNumberFormat="1" applyFont="1" applyBorder="1" applyAlignment="1">
      <alignment horizontal="right"/>
    </xf>
    <xf fontId="10" fillId="0" borderId="0" numFmtId="160" xfId="0" applyNumberFormat="1" applyFont="1" applyAlignment="1">
      <alignment horizontal="center" vertical="center" wrapText="1"/>
    </xf>
    <xf fontId="10" fillId="0" borderId="0" numFmtId="160" xfId="0" applyNumberFormat="1" applyFont="1"/>
    <xf fontId="10" fillId="0" borderId="1" numFmtId="0" xfId="0" applyFont="1" applyBorder="1" applyAlignment="1">
      <alignment wrapText="1"/>
    </xf>
    <xf fontId="10" fillId="10" borderId="1" numFmtId="160" xfId="0" applyNumberFormat="1" applyFont="1" applyFill="1" applyBorder="1" applyAlignment="1">
      <alignment horizontal="center" vertical="center" wrapText="1"/>
    </xf>
    <xf fontId="10" fillId="0" borderId="1" numFmtId="160" xfId="0" applyNumberFormat="1" applyFont="1" applyBorder="1" applyAlignment="1">
      <alignment horizontal="center" vertical="center" wrapText="1"/>
    </xf>
    <xf fontId="10" fillId="0" borderId="1" numFmtId="160" xfId="25" applyNumberFormat="1" applyFont="1" applyBorder="1" applyAlignment="1">
      <alignment horizontal="center" vertical="center" wrapText="1"/>
    </xf>
    <xf fontId="10" fillId="0" borderId="1" numFmtId="160" xfId="0" applyNumberFormat="1" applyFont="1" applyBorder="1" applyAlignment="1">
      <alignment horizontal="center" vertical="center"/>
    </xf>
    <xf fontId="10" fillId="0" borderId="1" numFmtId="0" xfId="0" applyFont="1" applyBorder="1" applyAlignment="1">
      <alignment vertical="center" wrapText="1"/>
    </xf>
    <xf fontId="12" fillId="0" borderId="0" numFmtId="0" xfId="0" applyFont="1"/>
    <xf fontId="11" fillId="0" borderId="6" numFmtId="0" xfId="0" applyFont="1" applyBorder="1"/>
    <xf fontId="9" fillId="0" borderId="0" numFmtId="160" xfId="0" applyNumberFormat="1" applyFont="1"/>
    <xf fontId="11" fillId="0" borderId="11" numFmtId="0" xfId="0" applyFont="1" applyBorder="1"/>
    <xf fontId="11" fillId="0" borderId="1" numFmtId="160" xfId="0" applyNumberFormat="1" applyFont="1" applyBorder="1" applyAlignment="1">
      <alignment horizontal="center" vertical="center" wrapText="1"/>
    </xf>
    <xf fontId="11" fillId="0" borderId="1" numFmtId="160" xfId="0" applyNumberFormat="1" applyFont="1" applyBorder="1" applyAlignment="1">
      <alignment horizontal="right" vertical="center" wrapText="1"/>
    </xf>
    <xf fontId="13" fillId="0" borderId="0" numFmtId="0" xfId="0" applyFont="1"/>
    <xf fontId="10" fillId="0" borderId="0" numFmtId="0" xfId="0" applyFont="1" applyAlignment="1">
      <alignment wrapText="1"/>
    </xf>
    <xf fontId="14" fillId="0" borderId="0" numFmtId="0" xfId="0" applyFont="1" applyAlignment="1">
      <alignment horizontal="left"/>
    </xf>
    <xf fontId="10" fillId="0" borderId="0" numFmtId="0" xfId="0" applyFont="1" applyAlignment="1">
      <alignment horizontal="left"/>
    </xf>
    <xf fontId="10" fillId="0" borderId="0" numFmtId="0" xfId="0" applyFont="1"/>
    <xf fontId="10" fillId="0" borderId="0" numFmtId="0" xfId="0" applyFont="1" applyAlignment="1">
      <alignment horizontal="center" vertical="center"/>
    </xf>
    <xf fontId="7" fillId="0" borderId="0" numFmtId="0" xfId="0" applyFont="1"/>
    <xf fontId="10" fillId="11" borderId="0" numFmtId="0" xfId="0" applyFont="1" applyFill="1" applyAlignment="1">
      <alignment horizontal="left"/>
    </xf>
    <xf fontId="5" fillId="0" borderId="0" numFmtId="160" xfId="0" applyNumberFormat="1" applyFont="1"/>
  </cellXfs>
  <cellStyles count="44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ок меры" xfId="10"/>
    <cellStyle name="Заголовок меры 2" xfId="11"/>
    <cellStyle name="Заголовок показателя [печать]" xfId="12"/>
    <cellStyle name="Заголовок показателя константы" xfId="13"/>
    <cellStyle name="Заголовок показателя константы 2" xfId="14"/>
    <cellStyle name="Заголовок результата расчета" xfId="15"/>
    <cellStyle name="Заголовок результата расчета 2" xfId="16"/>
    <cellStyle name="Заголовок свободного показателя" xfId="17"/>
    <cellStyle name="Заголовок свободного показателя 2" xfId="18"/>
    <cellStyle name="Значение фильтра" xfId="19"/>
    <cellStyle name="Значение фильтра [печать]" xfId="20"/>
    <cellStyle name="Значение фильтра [печать] 2" xfId="21"/>
    <cellStyle name="Значение фильтра 2" xfId="22"/>
    <cellStyle name="Информация о задаче" xfId="23"/>
    <cellStyle name="Обычный" xfId="0" builtinId="0"/>
    <cellStyle name="Обычный 2" xfId="24"/>
    <cellStyle name="Обычный 3" xfId="25"/>
    <cellStyle name="Отдельная ячейка" xfId="26"/>
    <cellStyle name="Отдельная ячейка - константа" xfId="27"/>
    <cellStyle name="Отдельная ячейка - константа [печать]" xfId="28"/>
    <cellStyle name="Отдельная ячейка - константа [печать] 2" xfId="29"/>
    <cellStyle name="Отдельная ячейка - константа 2" xfId="30"/>
    <cellStyle name="Отдельная ячейка [печать]" xfId="31"/>
    <cellStyle name="Отдельная ячейка [печать] 2" xfId="32"/>
    <cellStyle name="Отдельная ячейка 2" xfId="33"/>
    <cellStyle name="Отдельная ячейка-результат" xfId="34"/>
    <cellStyle name="Отдельная ячейка-результат [печать]" xfId="35"/>
    <cellStyle name="Отдельная ячейка-результат [печать] 2" xfId="36"/>
    <cellStyle name="Отдельная ячейка-результат 2" xfId="37"/>
    <cellStyle name="Свойства элементов измерения" xfId="38"/>
    <cellStyle name="Свойства элементов измерения [печать]" xfId="39"/>
    <cellStyle name="Элементы осей" xfId="40"/>
    <cellStyle name="Элементы осей [печать]" xfId="41"/>
    <cellStyle name="Элементы осей [печать] 2" xfId="42"/>
    <cellStyle name="Элементы осе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" zoomScale="100" workbookViewId="0">
      <selection activeCell="G11" activeCellId="0" sqref="G11"/>
    </sheetView>
  </sheetViews>
  <sheetFormatPr defaultRowHeight="14.25"/>
  <cols>
    <col customWidth="1" min="1" max="1" style="1" width="39.42578125"/>
    <col customWidth="1" min="2" max="3" style="1" width="12"/>
    <col customWidth="1" min="4" max="7" style="1" width="10.7109375"/>
    <col customWidth="1" min="8" max="9" style="1" width="11"/>
    <col customWidth="1" min="10" max="11" style="1" width="11.5703125"/>
    <col customWidth="1" min="12" max="12" style="1" width="11.28515625"/>
    <col customWidth="1" min="13" max="13" style="1" width="12.28515625"/>
    <col customWidth="1" min="14" max="14" style="1" width="10.42578125"/>
    <col customWidth="1" min="15" max="15" style="1" width="10.7109375"/>
    <col customWidth="1" min="16" max="16" style="1" width="11.140625"/>
    <col customWidth="1" min="17" max="17" style="1" width="6.42578125"/>
    <col customWidth="1" min="18" max="18" style="1" width="6.7109375"/>
    <col customWidth="1" hidden="1" min="19" max="19" style="1" width="22.42578125"/>
    <col customWidth="1" hidden="1" min="20" max="20" style="1" width="12.140625"/>
    <col customWidth="1" hidden="1" min="21" max="26" style="1" width="0"/>
    <col customWidth="1" min="27" max="27" style="1" width="12.42578125"/>
    <col min="28" max="16384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3"/>
      <c r="P1" s="3"/>
      <c r="R1" s="4"/>
      <c r="S1" s="4"/>
      <c r="T1" s="4"/>
    </row>
    <row r="2" ht="13.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ht="15" hidden="1" customHeight="1"/>
    <row r="4" ht="81.75" customHeight="1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/>
      <c r="Q4" s="10"/>
      <c r="R4" s="10"/>
      <c r="S4" s="10"/>
    </row>
    <row r="5" ht="27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 t="s">
        <v>2</v>
      </c>
      <c r="P5" s="14"/>
      <c r="Q5" s="10"/>
      <c r="R5" s="10"/>
      <c r="S5" s="10"/>
    </row>
    <row r="6" ht="39" customHeight="1">
      <c r="A6" s="15"/>
      <c r="B6" s="16" t="s">
        <v>3</v>
      </c>
      <c r="C6" s="16" t="s">
        <v>4</v>
      </c>
      <c r="D6" s="16" t="s">
        <v>5</v>
      </c>
      <c r="E6" s="17" t="s">
        <v>6</v>
      </c>
      <c r="F6" s="17" t="s">
        <v>7</v>
      </c>
      <c r="G6" s="17" t="s">
        <v>8</v>
      </c>
      <c r="H6" s="17" t="s">
        <v>9</v>
      </c>
      <c r="I6" s="18" t="s">
        <v>10</v>
      </c>
      <c r="J6" s="17" t="s">
        <v>11</v>
      </c>
      <c r="K6" s="17" t="s">
        <v>12</v>
      </c>
      <c r="L6" s="18" t="s">
        <v>10</v>
      </c>
      <c r="M6" s="17" t="s">
        <v>13</v>
      </c>
      <c r="N6" s="18" t="s">
        <v>10</v>
      </c>
      <c r="O6" s="17" t="s">
        <v>14</v>
      </c>
      <c r="P6" s="16" t="s">
        <v>10</v>
      </c>
    </row>
    <row r="7">
      <c r="A7" s="19" t="s">
        <v>15</v>
      </c>
      <c r="B7" s="20"/>
      <c r="C7" s="20"/>
      <c r="D7" s="20"/>
      <c r="E7" s="20"/>
      <c r="F7" s="20"/>
      <c r="G7" s="20"/>
      <c r="H7" s="20"/>
      <c r="I7" s="20"/>
      <c r="J7" s="20"/>
      <c r="K7" s="21"/>
      <c r="L7" s="20"/>
      <c r="M7" s="20"/>
      <c r="N7" s="20"/>
      <c r="O7" s="20"/>
      <c r="P7" s="20"/>
      <c r="Q7" s="22"/>
      <c r="R7" s="23"/>
      <c r="S7" s="23"/>
    </row>
    <row r="8" ht="123.75" customHeight="1">
      <c r="A8" s="24" t="s">
        <v>16</v>
      </c>
      <c r="B8" s="25">
        <v>5050.3500000000004</v>
      </c>
      <c r="C8" s="25">
        <v>3254.2800000000002</v>
      </c>
      <c r="D8" s="25">
        <v>6249.8500000000004</v>
      </c>
      <c r="E8" s="26">
        <f t="shared" ref="E8:E9" si="0">C8/D8*100%</f>
        <v>0.52069729673512166</v>
      </c>
      <c r="F8" s="27">
        <v>4043.8700000000003</v>
      </c>
      <c r="G8" s="25">
        <v>2695.6599999999999</v>
      </c>
      <c r="H8" s="26">
        <v>4043.8700000000003</v>
      </c>
      <c r="I8" s="26">
        <f t="shared" ref="I8:I9" si="1">H8/D8</f>
        <v>0.647034728833492</v>
      </c>
      <c r="J8" s="26">
        <f t="shared" ref="J8:J9" si="2">(B8+D8+H8)/3</f>
        <v>5114.6900000000005</v>
      </c>
      <c r="K8" s="26">
        <f t="shared" ref="K8:K9" si="3">J8</f>
        <v>5114.6900000000005</v>
      </c>
      <c r="L8" s="28">
        <f t="shared" ref="L8:L9" si="4">K8/J8*100</f>
        <v>100</v>
      </c>
      <c r="M8" s="26">
        <f t="shared" ref="M8:M9" si="5">K8</f>
        <v>5114.6900000000005</v>
      </c>
      <c r="N8" s="28">
        <v>100</v>
      </c>
      <c r="O8" s="28">
        <f t="shared" ref="O8:O9" si="6">M8</f>
        <v>5114.6900000000005</v>
      </c>
      <c r="P8" s="28">
        <v>100</v>
      </c>
      <c r="Q8" s="22"/>
      <c r="R8" s="23"/>
      <c r="S8" s="23"/>
      <c r="T8" s="1" t="e">
        <f>#REF!/7.3</f>
        <v>#REF!</v>
      </c>
      <c r="V8" s="1" t="e">
        <f>#REF!/9.7</f>
        <v>#REF!</v>
      </c>
    </row>
    <row r="9" ht="36">
      <c r="A9" s="29" t="s">
        <v>17</v>
      </c>
      <c r="B9" s="25">
        <v>8883.1200000000008</v>
      </c>
      <c r="C9" s="25">
        <v>3507.54</v>
      </c>
      <c r="D9" s="25">
        <v>4114.54</v>
      </c>
      <c r="E9" s="26">
        <f t="shared" si="0"/>
        <v>0.85247439567971151</v>
      </c>
      <c r="F9" s="27">
        <v>7610.9766666666665</v>
      </c>
      <c r="G9" s="25">
        <v>4544.8999999999996</v>
      </c>
      <c r="H9" s="26">
        <v>7610.9766666666665</v>
      </c>
      <c r="I9" s="26">
        <f t="shared" si="1"/>
        <v>1.8497758356138636</v>
      </c>
      <c r="J9" s="26">
        <f t="shared" si="2"/>
        <v>6869.5455555555554</v>
      </c>
      <c r="K9" s="26">
        <f t="shared" si="3"/>
        <v>6869.5455555555554</v>
      </c>
      <c r="L9" s="28">
        <f t="shared" si="4"/>
        <v>100</v>
      </c>
      <c r="M9" s="26">
        <f t="shared" si="5"/>
        <v>6869.5455555555554</v>
      </c>
      <c r="N9" s="28">
        <v>100</v>
      </c>
      <c r="O9" s="28">
        <f t="shared" si="6"/>
        <v>6869.5455555555554</v>
      </c>
      <c r="P9" s="28">
        <v>100</v>
      </c>
      <c r="Q9" s="22"/>
      <c r="R9" s="23"/>
      <c r="S9" s="23"/>
    </row>
    <row r="10" s="30" customFormat="1" ht="20.25" customHeight="1">
      <c r="A10" s="31" t="s">
        <v>18</v>
      </c>
      <c r="B10" s="26">
        <f>B8+B9</f>
        <v>13933.470000000001</v>
      </c>
      <c r="C10" s="26">
        <f>C8+C9</f>
        <v>6761.8199999999997</v>
      </c>
      <c r="D10" s="26">
        <f>D8+D9</f>
        <v>10364.389999999999</v>
      </c>
      <c r="E10" s="26">
        <f>C10/D10*100%</f>
        <v>0.65240887307405449</v>
      </c>
      <c r="F10" s="26">
        <f>SUM(F8:F9)</f>
        <v>11654.846666666666</v>
      </c>
      <c r="G10" s="26">
        <f>G8+G9</f>
        <v>7240.5599999999995</v>
      </c>
      <c r="H10" s="26">
        <f>SUM(H8:H9)</f>
        <v>11654.846666666666</v>
      </c>
      <c r="I10" s="26">
        <f>H10/D10</f>
        <v>1.1245086943531328</v>
      </c>
      <c r="J10" s="26">
        <f>(H10+D10+B10)/3</f>
        <v>11984.235555555555</v>
      </c>
      <c r="K10" s="26">
        <f>SUM(K8:K9)</f>
        <v>11984.235555555555</v>
      </c>
      <c r="L10" s="28">
        <v>100</v>
      </c>
      <c r="M10" s="26">
        <f t="shared" ref="M10:M11" si="7">K10</f>
        <v>11984.235555555555</v>
      </c>
      <c r="N10" s="28">
        <v>100</v>
      </c>
      <c r="O10" s="26">
        <f t="shared" ref="O10:O11" si="8">M10</f>
        <v>11984.235555555555</v>
      </c>
      <c r="P10" s="28">
        <v>100</v>
      </c>
      <c r="Q10" s="32"/>
      <c r="R10" s="32"/>
      <c r="S10" s="32"/>
      <c r="T10" s="26"/>
      <c r="U10" s="26"/>
      <c r="V10" s="26"/>
      <c r="AA10" s="1"/>
    </row>
    <row r="11" s="30" customFormat="1" ht="21.75" customHeight="1">
      <c r="A11" s="33" t="s">
        <v>19</v>
      </c>
      <c r="B11" s="34"/>
      <c r="C11" s="34"/>
      <c r="D11" s="34"/>
      <c r="E11" s="34"/>
      <c r="F11" s="34"/>
      <c r="G11" s="34"/>
      <c r="H11" s="34">
        <f>ROUND(H10,-1)</f>
        <v>11650</v>
      </c>
      <c r="I11" s="34"/>
      <c r="J11" s="34">
        <f>ROUND(J10,-1)</f>
        <v>11980</v>
      </c>
      <c r="K11" s="34">
        <f>ROUND(K10,-1)</f>
        <v>11980</v>
      </c>
      <c r="L11" s="34"/>
      <c r="M11" s="34">
        <f t="shared" si="7"/>
        <v>11980</v>
      </c>
      <c r="N11" s="34"/>
      <c r="O11" s="34">
        <f t="shared" si="8"/>
        <v>11980</v>
      </c>
      <c r="P11" s="35"/>
      <c r="Q11" s="32"/>
      <c r="R11" s="32"/>
      <c r="S11" s="32"/>
      <c r="AA11" s="1"/>
    </row>
    <row r="12" ht="16.5">
      <c r="Q12" s="36"/>
    </row>
    <row r="13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37"/>
    </row>
    <row r="14" ht="15">
      <c r="A14" s="38" t="s">
        <v>20</v>
      </c>
      <c r="B14" s="38"/>
      <c r="C14" s="38"/>
      <c r="D14" s="38"/>
      <c r="E14" s="38"/>
      <c r="F14" s="38"/>
      <c r="G14" s="38"/>
      <c r="H14" s="38"/>
      <c r="I14" s="38"/>
      <c r="J14" s="38"/>
      <c r="U14" s="4"/>
      <c r="V14" s="4"/>
      <c r="W14" s="4"/>
    </row>
    <row r="15" ht="15" customHeight="1">
      <c r="A15" s="39" t="s">
        <v>21</v>
      </c>
      <c r="B15" s="39"/>
      <c r="C15" s="39"/>
      <c r="D15" s="39"/>
      <c r="E15" s="39"/>
      <c r="F15" s="39"/>
      <c r="G15" s="39"/>
      <c r="H15" s="39"/>
      <c r="I15" s="39"/>
      <c r="J15" s="39"/>
      <c r="U15" s="4"/>
      <c r="V15" s="4"/>
      <c r="W15" s="4"/>
    </row>
    <row r="16" ht="21.75" customHeight="1">
      <c r="A16" s="40"/>
      <c r="B16" s="40"/>
      <c r="C16" s="40"/>
      <c r="D16" s="40"/>
      <c r="E16" s="40"/>
      <c r="F16" s="40"/>
      <c r="G16" s="40"/>
      <c r="H16" s="40"/>
      <c r="I16" s="40"/>
      <c r="J16" s="40"/>
      <c r="U16" s="4"/>
      <c r="V16" s="4"/>
      <c r="W16" s="4"/>
    </row>
    <row r="17" ht="15">
      <c r="A17" s="38" t="s">
        <v>22</v>
      </c>
      <c r="B17" s="38"/>
      <c r="C17" s="38"/>
      <c r="D17" s="38"/>
      <c r="E17" s="38"/>
      <c r="F17" s="38"/>
      <c r="G17" s="38"/>
      <c r="H17" s="38"/>
      <c r="I17" s="38"/>
      <c r="J17" s="38"/>
      <c r="U17" s="41"/>
      <c r="V17" s="41"/>
      <c r="W17" s="41"/>
    </row>
    <row r="18">
      <c r="A18" s="39" t="s">
        <v>23</v>
      </c>
      <c r="B18" s="39"/>
      <c r="C18" s="39"/>
      <c r="D18" s="39"/>
      <c r="E18" s="39"/>
      <c r="F18" s="39"/>
      <c r="G18" s="39"/>
      <c r="H18" s="39"/>
      <c r="I18" s="39"/>
      <c r="J18" s="39"/>
      <c r="U18" s="42"/>
      <c r="V18" s="42"/>
      <c r="W18" s="42"/>
    </row>
    <row r="19">
      <c r="A19" s="43" t="s">
        <v>24</v>
      </c>
      <c r="B19" s="43"/>
      <c r="C19" s="43"/>
      <c r="D19" s="43"/>
      <c r="E19" s="43"/>
      <c r="F19" s="43"/>
      <c r="G19" s="43"/>
      <c r="H19" s="43"/>
      <c r="I19" s="39"/>
      <c r="J19" s="39"/>
      <c r="U19" s="42"/>
      <c r="V19" s="42"/>
      <c r="W19" s="42"/>
    </row>
    <row r="20">
      <c r="A20" s="39" t="s">
        <v>25</v>
      </c>
      <c r="B20" s="39"/>
      <c r="C20" s="39"/>
      <c r="D20" s="39"/>
      <c r="E20" s="39"/>
      <c r="F20" s="39"/>
      <c r="G20" s="39"/>
      <c r="H20" s="39"/>
      <c r="I20" s="39"/>
      <c r="J20" s="39"/>
      <c r="U20" s="42"/>
      <c r="V20" s="42"/>
      <c r="W20" s="42"/>
    </row>
    <row r="21">
      <c r="A21" s="40"/>
      <c r="B21" s="40"/>
      <c r="C21" s="40"/>
      <c r="D21" s="40"/>
      <c r="E21" s="40"/>
      <c r="F21" s="40"/>
      <c r="G21" s="40"/>
      <c r="H21" s="40"/>
      <c r="I21" s="40"/>
      <c r="J21" s="40"/>
      <c r="U21" s="42"/>
      <c r="V21" s="42"/>
      <c r="W21" s="42"/>
    </row>
    <row r="22">
      <c r="A22" s="40"/>
      <c r="B22" s="40"/>
      <c r="C22" s="40"/>
      <c r="D22" s="40"/>
      <c r="E22" s="40"/>
      <c r="F22" s="40"/>
      <c r="G22" s="40"/>
      <c r="H22" s="40"/>
      <c r="I22" s="40"/>
      <c r="J22" s="40"/>
      <c r="U22" s="42"/>
      <c r="V22" s="42"/>
      <c r="W22" s="42"/>
    </row>
    <row r="23">
      <c r="U23" s="42"/>
      <c r="V23" s="42"/>
      <c r="W23" s="42"/>
    </row>
    <row r="24">
      <c r="H24" s="44"/>
    </row>
  </sheetData>
  <mergeCells count="12">
    <mergeCell ref="M1:P1"/>
    <mergeCell ref="R1:T1"/>
    <mergeCell ref="A2:T2"/>
    <mergeCell ref="A4:P4"/>
    <mergeCell ref="O5:P5"/>
    <mergeCell ref="A13:P13"/>
    <mergeCell ref="A14:H14"/>
    <mergeCell ref="A15:H15"/>
    <mergeCell ref="A17:H17"/>
    <mergeCell ref="A18:H18"/>
    <mergeCell ref="A19:H19"/>
    <mergeCell ref="A20:H20"/>
  </mergeCells>
  <printOptions headings="0" gridLines="0"/>
  <pageMargins left="0.31496062992125984" right="0.11811023622047245" top="0.74803149606299213" bottom="0.74803149606299213" header="0.31496062992125984" footer="0.31496062992125984"/>
  <pageSetup paperSize="9" scale="68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2</cp:revision>
  <dcterms:created xsi:type="dcterms:W3CDTF">2013-05-28T06:20:25Z</dcterms:created>
  <dcterms:modified xsi:type="dcterms:W3CDTF">2025-06-23T10:29:08Z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